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7175" windowHeight="5970"/>
  </bookViews>
  <sheets>
    <sheet name="司法辅助案件查询" sheetId="1" r:id="rId1"/>
  </sheets>
  <calcPr calcId="124519"/>
</workbook>
</file>

<file path=xl/calcChain.xml><?xml version="1.0" encoding="utf-8"?>
<calcChain xmlns="http://schemas.openxmlformats.org/spreadsheetml/2006/main">
  <c r="A2" i="1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</calcChain>
</file>

<file path=xl/sharedStrings.xml><?xml version="1.0" encoding="utf-8"?>
<sst xmlns="http://schemas.openxmlformats.org/spreadsheetml/2006/main" count="305" uniqueCount="12">
  <si>
    <t>案号</t>
  </si>
  <si>
    <t>当事人名称</t>
  </si>
  <si>
    <t>承办审判庭</t>
  </si>
  <si>
    <t>承办人</t>
  </si>
  <si>
    <t>结案方式</t>
  </si>
  <si>
    <t>立案庭</t>
  </si>
  <si>
    <t>吴定勇</t>
  </si>
  <si>
    <t>鉴定完成</t>
  </si>
  <si>
    <t>评估完成</t>
  </si>
  <si>
    <t>委托方撤回</t>
  </si>
  <si>
    <t>宋东昇</t>
  </si>
  <si>
    <t>执行局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</si>
</sst>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topLeftCell="A73" workbookViewId="0">
      <selection activeCell="B1" sqref="B1:B1048576"/>
    </sheetView>
  </sheetViews>
  <sheetFormatPr defaultRowHeight="13.5"/>
  <cols>
    <col min="1" max="1" width="25" customWidth="1"/>
    <col min="2" max="2" width="70" customWidth="1"/>
    <col min="3" max="3" width="15.125" customWidth="1"/>
    <col min="4" max="4" width="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t="str">
        <f>"（2019）吉0105司鉴1号"</f>
        <v>（2019）吉0105司鉴1号</v>
      </c>
      <c r="B2" t="str">
        <f>"王丰军"</f>
        <v>王丰军</v>
      </c>
      <c r="C2" t="s">
        <v>5</v>
      </c>
      <c r="D2" t="s">
        <v>6</v>
      </c>
      <c r="E2" t="s">
        <v>7</v>
      </c>
    </row>
    <row r="3" spans="1:5">
      <c r="A3" t="str">
        <f>"（2019）吉0105司鉴2号"</f>
        <v>（2019）吉0105司鉴2号</v>
      </c>
      <c r="B3" t="str">
        <f>"董成文"</f>
        <v>董成文</v>
      </c>
      <c r="C3" t="s">
        <v>5</v>
      </c>
      <c r="D3" t="s">
        <v>6</v>
      </c>
      <c r="E3" t="s">
        <v>7</v>
      </c>
    </row>
    <row r="4" spans="1:5">
      <c r="A4" t="str">
        <f>"（2019）吉0105司鉴3号"</f>
        <v>（2019）吉0105司鉴3号</v>
      </c>
      <c r="B4" t="str">
        <f>"长春莲花山生态旅游度假区四家乡人民政府;长春东兴建筑工程有限责任公司"</f>
        <v>长春莲花山生态旅游度假区四家乡人民政府;长春东兴建筑工程有限责任公司</v>
      </c>
      <c r="C4" t="s">
        <v>5</v>
      </c>
      <c r="D4" t="s">
        <v>6</v>
      </c>
      <c r="E4" t="s">
        <v>8</v>
      </c>
    </row>
    <row r="5" spans="1:5">
      <c r="A5" t="str">
        <f>"（2019）吉0105司鉴4号"</f>
        <v>（2019）吉0105司鉴4号</v>
      </c>
      <c r="B5" t="str">
        <f>"长春晨宇购物中心集团有限公司"</f>
        <v>长春晨宇购物中心集团有限公司</v>
      </c>
      <c r="C5" t="s">
        <v>5</v>
      </c>
      <c r="D5" t="s">
        <v>6</v>
      </c>
      <c r="E5" t="s">
        <v>9</v>
      </c>
    </row>
    <row r="6" spans="1:5">
      <c r="A6" t="str">
        <f>"（2019）吉0105司鉴5号"</f>
        <v>（2019）吉0105司鉴5号</v>
      </c>
      <c r="B6" t="str">
        <f>"中华联合财产保险股份有限公司长春中心支公司"</f>
        <v>中华联合财产保险股份有限公司长春中心支公司</v>
      </c>
      <c r="C6" t="s">
        <v>5</v>
      </c>
      <c r="D6" t="s">
        <v>6</v>
      </c>
      <c r="E6" t="s">
        <v>7</v>
      </c>
    </row>
    <row r="7" spans="1:5">
      <c r="A7" t="str">
        <f>"（2019）吉0105司鉴6号"</f>
        <v>（2019）吉0105司鉴6号</v>
      </c>
      <c r="B7" t="str">
        <f>"宋云海"</f>
        <v>宋云海</v>
      </c>
      <c r="C7" t="s">
        <v>5</v>
      </c>
      <c r="D7" t="s">
        <v>6</v>
      </c>
      <c r="E7" t="s">
        <v>7</v>
      </c>
    </row>
    <row r="8" spans="1:5">
      <c r="A8" t="str">
        <f>"（2019）吉0105司鉴7号"</f>
        <v>（2019）吉0105司鉴7号</v>
      </c>
      <c r="B8" t="str">
        <f>"中国平安财产保险股份有限公司吉林分公司"</f>
        <v>中国平安财产保险股份有限公司吉林分公司</v>
      </c>
      <c r="C8" t="s">
        <v>5</v>
      </c>
      <c r="D8" t="s">
        <v>6</v>
      </c>
      <c r="E8" t="s">
        <v>7</v>
      </c>
    </row>
    <row r="9" spans="1:5">
      <c r="A9" t="str">
        <f>"（2019）吉0105司鉴8号"</f>
        <v>（2019）吉0105司鉴8号</v>
      </c>
      <c r="B9" t="str">
        <f>"阜城胜利消防工具厂"</f>
        <v>阜城胜利消防工具厂</v>
      </c>
      <c r="C9" t="s">
        <v>5</v>
      </c>
      <c r="D9" t="s">
        <v>6</v>
      </c>
      <c r="E9" t="s">
        <v>7</v>
      </c>
    </row>
    <row r="10" spans="1:5">
      <c r="A10" t="str">
        <f>"（2019）吉0105司鉴9号"</f>
        <v>（2019）吉0105司鉴9号</v>
      </c>
      <c r="B10" t="str">
        <f>"王淑生"</f>
        <v>王淑生</v>
      </c>
      <c r="C10" t="s">
        <v>5</v>
      </c>
      <c r="D10" t="s">
        <v>6</v>
      </c>
      <c r="E10" t="s">
        <v>7</v>
      </c>
    </row>
    <row r="11" spans="1:5">
      <c r="A11" t="str">
        <f>"（2019）吉0105司鉴10号"</f>
        <v>（2019）吉0105司鉴10号</v>
      </c>
      <c r="B11" t="str">
        <f>"中国平安财产保险股份有限公司吉林分公司"</f>
        <v>中国平安财产保险股份有限公司吉林分公司</v>
      </c>
      <c r="C11" t="s">
        <v>5</v>
      </c>
      <c r="D11" t="s">
        <v>6</v>
      </c>
      <c r="E11" t="s">
        <v>7</v>
      </c>
    </row>
    <row r="12" spans="1:5">
      <c r="A12" t="str">
        <f>"（2019）吉0105司鉴11号"</f>
        <v>（2019）吉0105司鉴11号</v>
      </c>
      <c r="B12" t="str">
        <f>"孙国成"</f>
        <v>孙国成</v>
      </c>
      <c r="C12" t="s">
        <v>5</v>
      </c>
      <c r="D12" t="s">
        <v>6</v>
      </c>
      <c r="E12" t="s">
        <v>7</v>
      </c>
    </row>
    <row r="13" spans="1:5">
      <c r="A13" t="str">
        <f>"（2019）吉0105司鉴12号"</f>
        <v>（2019）吉0105司鉴12号</v>
      </c>
      <c r="B13" t="str">
        <f>"中国人民财产保险股份有限公司长春市分公司"</f>
        <v>中国人民财产保险股份有限公司长春市分公司</v>
      </c>
      <c r="C13" t="s">
        <v>5</v>
      </c>
      <c r="D13" t="s">
        <v>6</v>
      </c>
      <c r="E13" t="s">
        <v>7</v>
      </c>
    </row>
    <row r="14" spans="1:5">
      <c r="A14" t="str">
        <f>"（2019）吉0105司鉴13号"</f>
        <v>（2019）吉0105司鉴13号</v>
      </c>
      <c r="B14" t="str">
        <f>"中国平安财产保险股份有限公司吉林分公司"</f>
        <v>中国平安财产保险股份有限公司吉林分公司</v>
      </c>
      <c r="C14" t="s">
        <v>5</v>
      </c>
      <c r="D14" t="s">
        <v>6</v>
      </c>
      <c r="E14" t="s">
        <v>7</v>
      </c>
    </row>
    <row r="15" spans="1:5">
      <c r="A15" t="str">
        <f>"（2019）吉0105司鉴14号"</f>
        <v>（2019）吉0105司鉴14号</v>
      </c>
      <c r="B15" t="str">
        <f>"李和云"</f>
        <v>李和云</v>
      </c>
      <c r="C15" t="s">
        <v>5</v>
      </c>
      <c r="D15" t="s">
        <v>6</v>
      </c>
      <c r="E15" t="s">
        <v>7</v>
      </c>
    </row>
    <row r="16" spans="1:5">
      <c r="A16" t="str">
        <f>"（2019）吉0105司鉴15号"</f>
        <v>（2019）吉0105司鉴15号</v>
      </c>
      <c r="B16" t="str">
        <f>"中国平安保险股份有限公司吉林分公司"</f>
        <v>中国平安保险股份有限公司吉林分公司</v>
      </c>
      <c r="C16" t="s">
        <v>5</v>
      </c>
      <c r="D16" t="s">
        <v>6</v>
      </c>
      <c r="E16" t="s">
        <v>7</v>
      </c>
    </row>
    <row r="17" spans="1:5">
      <c r="A17" t="str">
        <f>"（2019）吉0105司鉴16号"</f>
        <v>（2019）吉0105司鉴16号</v>
      </c>
      <c r="B17" t="str">
        <f>"中国平安财产保险股份有限公司吉林分公司"</f>
        <v>中国平安财产保险股份有限公司吉林分公司</v>
      </c>
      <c r="C17" t="s">
        <v>5</v>
      </c>
      <c r="D17" t="s">
        <v>6</v>
      </c>
      <c r="E17" t="s">
        <v>7</v>
      </c>
    </row>
    <row r="18" spans="1:5">
      <c r="A18" t="str">
        <f>"（2019）吉0105司鉴17号"</f>
        <v>（2019）吉0105司鉴17号</v>
      </c>
      <c r="B18" t="str">
        <f>"翟德全"</f>
        <v>翟德全</v>
      </c>
      <c r="C18" t="s">
        <v>5</v>
      </c>
      <c r="D18" t="s">
        <v>6</v>
      </c>
      <c r="E18" t="s">
        <v>7</v>
      </c>
    </row>
    <row r="19" spans="1:5">
      <c r="A19" t="str">
        <f>"（2019）吉0105司鉴18号"</f>
        <v>（2019）吉0105司鉴18号</v>
      </c>
      <c r="B19" t="str">
        <f>"中国平安财产保险股份有限公司吉林分公司"</f>
        <v>中国平安财产保险股份有限公司吉林分公司</v>
      </c>
      <c r="C19" t="s">
        <v>5</v>
      </c>
      <c r="D19" t="s">
        <v>6</v>
      </c>
      <c r="E19" t="s">
        <v>7</v>
      </c>
    </row>
    <row r="20" spans="1:5">
      <c r="A20" t="str">
        <f>"（2019）吉0105司鉴19号"</f>
        <v>（2019）吉0105司鉴19号</v>
      </c>
      <c r="B20" t="str">
        <f>"钱昭夫"</f>
        <v>钱昭夫</v>
      </c>
      <c r="C20" t="s">
        <v>5</v>
      </c>
      <c r="D20" t="s">
        <v>6</v>
      </c>
      <c r="E20" t="s">
        <v>7</v>
      </c>
    </row>
    <row r="21" spans="1:5">
      <c r="A21" t="str">
        <f>"（2019）吉0105司鉴20号"</f>
        <v>（2019）吉0105司鉴20号</v>
      </c>
      <c r="B21" t="str">
        <f>"王南"</f>
        <v>王南</v>
      </c>
      <c r="C21" t="s">
        <v>5</v>
      </c>
      <c r="D21" t="s">
        <v>6</v>
      </c>
      <c r="E21" t="s">
        <v>7</v>
      </c>
    </row>
    <row r="22" spans="1:5">
      <c r="A22" t="str">
        <f>"（2019）吉0105司鉴21号"</f>
        <v>（2019）吉0105司鉴21号</v>
      </c>
      <c r="B22" t="str">
        <f>"史永发"</f>
        <v>史永发</v>
      </c>
      <c r="C22" t="s">
        <v>5</v>
      </c>
      <c r="D22" t="s">
        <v>6</v>
      </c>
      <c r="E22" t="s">
        <v>7</v>
      </c>
    </row>
    <row r="23" spans="1:5">
      <c r="A23" t="str">
        <f>"（2019）吉0105司鉴22号"</f>
        <v>（2019）吉0105司鉴22号</v>
      </c>
      <c r="B23" t="str">
        <f>"王海蓉"</f>
        <v>王海蓉</v>
      </c>
      <c r="C23" t="s">
        <v>5</v>
      </c>
      <c r="D23" t="s">
        <v>10</v>
      </c>
      <c r="E23" t="s">
        <v>8</v>
      </c>
    </row>
    <row r="24" spans="1:5">
      <c r="A24" t="str">
        <f>"（2019）吉0105司鉴23号"</f>
        <v>（2019）吉0105司鉴23号</v>
      </c>
      <c r="B24" t="str">
        <f>"长春市住房置业担保有限公司"</f>
        <v>长春市住房置业担保有限公司</v>
      </c>
      <c r="C24" t="s">
        <v>5</v>
      </c>
      <c r="D24" t="s">
        <v>6</v>
      </c>
      <c r="E24" t="s">
        <v>8</v>
      </c>
    </row>
    <row r="25" spans="1:5">
      <c r="A25" t="str">
        <f>"（2019）吉0105司鉴24号"</f>
        <v>（2019）吉0105司鉴24号</v>
      </c>
      <c r="B25" t="str">
        <f>"吉林银行股份有限公司长春东盛支行"</f>
        <v>吉林银行股份有限公司长春东盛支行</v>
      </c>
      <c r="C25" t="s">
        <v>5</v>
      </c>
      <c r="D25" t="s">
        <v>6</v>
      </c>
      <c r="E25" t="s">
        <v>8</v>
      </c>
    </row>
    <row r="26" spans="1:5">
      <c r="A26" t="str">
        <f>"（2019）吉0105司鉴25号"</f>
        <v>（2019）吉0105司鉴25号</v>
      </c>
      <c r="B26" t="str">
        <f>"吉林省鸿源典当有限公司"</f>
        <v>吉林省鸿源典当有限公司</v>
      </c>
      <c r="C26" t="s">
        <v>5</v>
      </c>
      <c r="D26" t="s">
        <v>6</v>
      </c>
      <c r="E26" t="s">
        <v>8</v>
      </c>
    </row>
    <row r="27" spans="1:5">
      <c r="A27" t="str">
        <f>"（2019）吉0105司鉴26号"</f>
        <v>（2019）吉0105司鉴26号</v>
      </c>
      <c r="B27" t="str">
        <f>"吉林省良泰房地产开发有限责任公司"</f>
        <v>吉林省良泰房地产开发有限责任公司</v>
      </c>
      <c r="C27" t="s">
        <v>5</v>
      </c>
      <c r="D27" t="s">
        <v>6</v>
      </c>
      <c r="E27" t="s">
        <v>7</v>
      </c>
    </row>
    <row r="28" spans="1:5">
      <c r="A28" t="str">
        <f>"（2019）吉0105司鉴27号"</f>
        <v>（2019）吉0105司鉴27号</v>
      </c>
      <c r="B28" t="str">
        <f>"吉林银行股份有限公司长春分行"</f>
        <v>吉林银行股份有限公司长春分行</v>
      </c>
      <c r="C28" t="s">
        <v>5</v>
      </c>
      <c r="D28" t="s">
        <v>6</v>
      </c>
      <c r="E28" t="s">
        <v>7</v>
      </c>
    </row>
    <row r="29" spans="1:5">
      <c r="A29" t="str">
        <f>"（2019）吉0105司鉴28号"</f>
        <v>（2019）吉0105司鉴28号</v>
      </c>
      <c r="B29" t="str">
        <f>"中国人民财产保险股份有限公司长春市分公司"</f>
        <v>中国人民财产保险股份有限公司长春市分公司</v>
      </c>
      <c r="C29" t="s">
        <v>5</v>
      </c>
      <c r="D29" t="s">
        <v>6</v>
      </c>
      <c r="E29" t="s">
        <v>7</v>
      </c>
    </row>
    <row r="30" spans="1:5">
      <c r="A30" t="str">
        <f>"（2019）吉0105司鉴29号"</f>
        <v>（2019）吉0105司鉴29号</v>
      </c>
      <c r="B30" t="str">
        <f>"长春国信物业管理有限公司"</f>
        <v>长春国信物业管理有限公司</v>
      </c>
      <c r="C30" t="s">
        <v>5</v>
      </c>
      <c r="D30" t="s">
        <v>6</v>
      </c>
      <c r="E30" t="s">
        <v>7</v>
      </c>
    </row>
    <row r="31" spans="1:5">
      <c r="A31" t="str">
        <f>"（2019）吉0105司鉴30号"</f>
        <v>（2019）吉0105司鉴30号</v>
      </c>
      <c r="B31" t="str">
        <f>"都邦财产保险股份有限公司长春中心支公司"</f>
        <v>都邦财产保险股份有限公司长春中心支公司</v>
      </c>
      <c r="C31" t="s">
        <v>5</v>
      </c>
      <c r="D31" t="s">
        <v>6</v>
      </c>
      <c r="E31" t="s">
        <v>7</v>
      </c>
    </row>
    <row r="32" spans="1:5">
      <c r="A32" t="str">
        <f>"（2019）吉0105司鉴31号"</f>
        <v>（2019）吉0105司鉴31号</v>
      </c>
      <c r="B32" t="str">
        <f>"吉林延安医院"</f>
        <v>吉林延安医院</v>
      </c>
      <c r="C32" t="s">
        <v>5</v>
      </c>
      <c r="D32" t="s">
        <v>6</v>
      </c>
      <c r="E32" t="s">
        <v>7</v>
      </c>
    </row>
    <row r="33" spans="1:5">
      <c r="A33" t="str">
        <f>"（2019）吉0105司鉴32号"</f>
        <v>（2019）吉0105司鉴32号</v>
      </c>
      <c r="B33" t="str">
        <f>"武鹏"</f>
        <v>武鹏</v>
      </c>
      <c r="C33" t="s">
        <v>5</v>
      </c>
      <c r="D33" t="s">
        <v>6</v>
      </c>
      <c r="E33" t="s">
        <v>7</v>
      </c>
    </row>
    <row r="34" spans="1:5">
      <c r="A34" t="str">
        <f>"（2019）吉0105司鉴33号"</f>
        <v>（2019）吉0105司鉴33号</v>
      </c>
      <c r="B34" t="str">
        <f>"河北振兴建筑有限公司"</f>
        <v>河北振兴建筑有限公司</v>
      </c>
      <c r="C34" t="s">
        <v>5</v>
      </c>
      <c r="D34" t="s">
        <v>6</v>
      </c>
      <c r="E34" t="s">
        <v>7</v>
      </c>
    </row>
    <row r="35" spans="1:5">
      <c r="A35" t="str">
        <f>"（2019）吉0105司鉴34号"</f>
        <v>（2019）吉0105司鉴34号</v>
      </c>
      <c r="B35" t="str">
        <f>"白璐"</f>
        <v>白璐</v>
      </c>
      <c r="C35" t="s">
        <v>5</v>
      </c>
      <c r="D35" t="s">
        <v>6</v>
      </c>
      <c r="E35" t="s">
        <v>7</v>
      </c>
    </row>
    <row r="36" spans="1:5">
      <c r="A36" t="str">
        <f>"（2019）吉0105司鉴35号"</f>
        <v>（2019）吉0105司鉴35号</v>
      </c>
      <c r="B36" t="str">
        <f>"杨佳欣"</f>
        <v>杨佳欣</v>
      </c>
      <c r="C36" t="s">
        <v>5</v>
      </c>
      <c r="D36" t="s">
        <v>6</v>
      </c>
      <c r="E36" t="s">
        <v>8</v>
      </c>
    </row>
    <row r="37" spans="1:5">
      <c r="A37" t="str">
        <f>"（2019）吉0105司鉴36号"</f>
        <v>（2019）吉0105司鉴36号</v>
      </c>
      <c r="B37" t="str">
        <f>"于晨尧"</f>
        <v>于晨尧</v>
      </c>
      <c r="C37" t="s">
        <v>5</v>
      </c>
      <c r="D37" t="s">
        <v>6</v>
      </c>
      <c r="E37" t="s">
        <v>7</v>
      </c>
    </row>
    <row r="38" spans="1:5">
      <c r="A38" t="str">
        <f>"（2019）吉0105司鉴37号"</f>
        <v>（2019）吉0105司鉴37号</v>
      </c>
      <c r="B38" t="str">
        <f>"华安财产保险股份有限公司吉林分公司"</f>
        <v>华安财产保险股份有限公司吉林分公司</v>
      </c>
      <c r="C38" t="s">
        <v>5</v>
      </c>
      <c r="D38" t="s">
        <v>6</v>
      </c>
      <c r="E38" t="s">
        <v>7</v>
      </c>
    </row>
    <row r="39" spans="1:5">
      <c r="A39" t="str">
        <f>"（2019）吉0105司鉴38号"</f>
        <v>（2019）吉0105司鉴38号</v>
      </c>
      <c r="B39" t="str">
        <f>"史凤春"</f>
        <v>史凤春</v>
      </c>
      <c r="C39" t="s">
        <v>5</v>
      </c>
      <c r="D39" t="s">
        <v>6</v>
      </c>
      <c r="E39" t="s">
        <v>7</v>
      </c>
    </row>
    <row r="40" spans="1:5">
      <c r="A40" t="str">
        <f>"（2019）吉0105司鉴39号"</f>
        <v>（2019）吉0105司鉴39号</v>
      </c>
      <c r="B40" t="str">
        <f>"张树玲"</f>
        <v>张树玲</v>
      </c>
      <c r="C40" t="s">
        <v>5</v>
      </c>
      <c r="D40" t="s">
        <v>6</v>
      </c>
      <c r="E40" t="s">
        <v>7</v>
      </c>
    </row>
    <row r="41" spans="1:5">
      <c r="A41" t="str">
        <f>"（2019）吉0105司鉴40号"</f>
        <v>（2019）吉0105司鉴40号</v>
      </c>
      <c r="B41" t="str">
        <f>"王淑荣"</f>
        <v>王淑荣</v>
      </c>
      <c r="C41" t="s">
        <v>5</v>
      </c>
      <c r="D41" t="s">
        <v>6</v>
      </c>
      <c r="E41" t="s">
        <v>7</v>
      </c>
    </row>
    <row r="42" spans="1:5">
      <c r="A42" t="str">
        <f>"（2019）吉0105司鉴41号"</f>
        <v>（2019）吉0105司鉴41号</v>
      </c>
      <c r="B42" t="str">
        <f>"中国平安财产保险股份有限公司吉林分公司"</f>
        <v>中国平安财产保险股份有限公司吉林分公司</v>
      </c>
      <c r="C42" t="s">
        <v>5</v>
      </c>
      <c r="D42" t="s">
        <v>6</v>
      </c>
      <c r="E42" t="s">
        <v>7</v>
      </c>
    </row>
    <row r="43" spans="1:5">
      <c r="A43" t="str">
        <f>"（2019）吉0105司鉴42号"</f>
        <v>（2019）吉0105司鉴42号</v>
      </c>
      <c r="B43" t="str">
        <f>"秦健"</f>
        <v>秦健</v>
      </c>
      <c r="C43" t="s">
        <v>11</v>
      </c>
      <c r="D43" t="s">
        <v>6</v>
      </c>
      <c r="E43" t="s">
        <v>8</v>
      </c>
    </row>
    <row r="44" spans="1:5">
      <c r="A44" t="str">
        <f>"（2019）吉0105司鉴43号"</f>
        <v>（2019）吉0105司鉴43号</v>
      </c>
      <c r="B44" t="str">
        <f>"中国人民财产保险股份有限公司长春市经济技术开发区支公司"</f>
        <v>中国人民财产保险股份有限公司长春市经济技术开发区支公司</v>
      </c>
      <c r="C44" t="s">
        <v>5</v>
      </c>
      <c r="D44" t="s">
        <v>6</v>
      </c>
      <c r="E44" t="s">
        <v>8</v>
      </c>
    </row>
    <row r="45" spans="1:5">
      <c r="A45" t="str">
        <f>"（2019）吉0105司鉴44号"</f>
        <v>（2019）吉0105司鉴44号</v>
      </c>
      <c r="B45" t="str">
        <f>"辽源市旭恒典当有限公司"</f>
        <v>辽源市旭恒典当有限公司</v>
      </c>
      <c r="C45" t="s">
        <v>5</v>
      </c>
      <c r="D45" t="s">
        <v>6</v>
      </c>
      <c r="E45" t="s">
        <v>8</v>
      </c>
    </row>
    <row r="46" spans="1:5">
      <c r="A46" t="str">
        <f>"（2019）吉0105司鉴45号"</f>
        <v>（2019）吉0105司鉴45号</v>
      </c>
      <c r="B46" t="str">
        <f>"袁兆江"</f>
        <v>袁兆江</v>
      </c>
      <c r="C46" t="s">
        <v>5</v>
      </c>
      <c r="D46" t="s">
        <v>6</v>
      </c>
      <c r="E46" t="s">
        <v>8</v>
      </c>
    </row>
    <row r="47" spans="1:5">
      <c r="A47" t="str">
        <f>"（2019）吉0105司鉴46号"</f>
        <v>（2019）吉0105司鉴46号</v>
      </c>
      <c r="B47" t="str">
        <f>"中国人民财产保险股份有限公司长春市分公司"</f>
        <v>中国人民财产保险股份有限公司长春市分公司</v>
      </c>
      <c r="C47" t="s">
        <v>5</v>
      </c>
      <c r="D47" t="s">
        <v>6</v>
      </c>
      <c r="E47" t="s">
        <v>7</v>
      </c>
    </row>
    <row r="48" spans="1:5">
      <c r="A48" t="str">
        <f>"（2019）吉0105司鉴47号"</f>
        <v>（2019）吉0105司鉴47号</v>
      </c>
      <c r="B48" t="str">
        <f>"李世学"</f>
        <v>李世学</v>
      </c>
      <c r="C48" t="s">
        <v>5</v>
      </c>
      <c r="D48" t="s">
        <v>6</v>
      </c>
      <c r="E48" t="s">
        <v>7</v>
      </c>
    </row>
    <row r="49" spans="1:5">
      <c r="A49" t="str">
        <f>"（2019）吉0105司鉴48号"</f>
        <v>（2019）吉0105司鉴48号</v>
      </c>
      <c r="B49" t="str">
        <f>"吉林银行股份有限公司长春东盛支行"</f>
        <v>吉林银行股份有限公司长春东盛支行</v>
      </c>
      <c r="C49" t="s">
        <v>5</v>
      </c>
      <c r="D49" t="s">
        <v>6</v>
      </c>
      <c r="E49" t="s">
        <v>8</v>
      </c>
    </row>
    <row r="50" spans="1:5">
      <c r="A50" t="str">
        <f>"（2019）吉0105司鉴49号"</f>
        <v>（2019）吉0105司鉴49号</v>
      </c>
      <c r="B50" t="str">
        <f>"高飞"</f>
        <v>高飞</v>
      </c>
      <c r="C50" t="s">
        <v>5</v>
      </c>
      <c r="D50" t="s">
        <v>6</v>
      </c>
      <c r="E50" t="s">
        <v>8</v>
      </c>
    </row>
    <row r="51" spans="1:5">
      <c r="A51" t="str">
        <f>"（2019）吉0105司鉴50号"</f>
        <v>（2019）吉0105司鉴50号</v>
      </c>
      <c r="B51" t="str">
        <f>"吉林银行股份有限公司长春和平支行"</f>
        <v>吉林银行股份有限公司长春和平支行</v>
      </c>
      <c r="C51" t="s">
        <v>5</v>
      </c>
      <c r="D51" t="s">
        <v>6</v>
      </c>
      <c r="E51" t="s">
        <v>8</v>
      </c>
    </row>
    <row r="52" spans="1:5">
      <c r="A52" t="str">
        <f>"（2019）吉0105司鉴51号"</f>
        <v>（2019）吉0105司鉴51号</v>
      </c>
      <c r="B52" t="str">
        <f>"庞雪飞"</f>
        <v>庞雪飞</v>
      </c>
      <c r="C52" t="s">
        <v>5</v>
      </c>
      <c r="D52" t="s">
        <v>6</v>
      </c>
      <c r="E52" t="s">
        <v>7</v>
      </c>
    </row>
    <row r="53" spans="1:5">
      <c r="A53" t="str">
        <f>"（2019）吉0105司鉴52号"</f>
        <v>（2019）吉0105司鉴52号</v>
      </c>
      <c r="B53" t="str">
        <f>"孟杰"</f>
        <v>孟杰</v>
      </c>
      <c r="C53" t="s">
        <v>5</v>
      </c>
      <c r="D53" t="s">
        <v>6</v>
      </c>
      <c r="E53" t="s">
        <v>7</v>
      </c>
    </row>
    <row r="54" spans="1:5">
      <c r="A54" t="str">
        <f>"（2019）吉0105司鉴53号"</f>
        <v>（2019）吉0105司鉴53号</v>
      </c>
      <c r="B54" t="str">
        <f>"徐丽英"</f>
        <v>徐丽英</v>
      </c>
      <c r="C54" t="s">
        <v>5</v>
      </c>
      <c r="D54" t="s">
        <v>6</v>
      </c>
      <c r="E54" t="s">
        <v>7</v>
      </c>
    </row>
    <row r="55" spans="1:5">
      <c r="A55" t="str">
        <f>"（2019）吉0105司鉴54号"</f>
        <v>（2019）吉0105司鉴54号</v>
      </c>
      <c r="B55" t="str">
        <f>"苏秀清"</f>
        <v>苏秀清</v>
      </c>
      <c r="C55" t="s">
        <v>5</v>
      </c>
      <c r="D55" t="s">
        <v>6</v>
      </c>
      <c r="E55" t="s">
        <v>7</v>
      </c>
    </row>
    <row r="56" spans="1:5">
      <c r="A56" t="str">
        <f>"（2019）吉0105司鉴55号"</f>
        <v>（2019）吉0105司鉴55号</v>
      </c>
      <c r="B56" t="str">
        <f>"张楠楠"</f>
        <v>张楠楠</v>
      </c>
      <c r="C56" t="s">
        <v>5</v>
      </c>
      <c r="D56" t="s">
        <v>6</v>
      </c>
      <c r="E56" t="s">
        <v>7</v>
      </c>
    </row>
    <row r="57" spans="1:5">
      <c r="A57" t="str">
        <f>"（2019）吉0105司鉴56号"</f>
        <v>（2019）吉0105司鉴56号</v>
      </c>
      <c r="B57" t="str">
        <f>"中国大地财产保险股份有限公司长春市中心支公司自由大路支公司;王长福"</f>
        <v>中国大地财产保险股份有限公司长春市中心支公司自由大路支公司;王长福</v>
      </c>
      <c r="C57" t="s">
        <v>5</v>
      </c>
      <c r="D57" t="s">
        <v>6</v>
      </c>
      <c r="E57" t="s">
        <v>8</v>
      </c>
    </row>
    <row r="58" spans="1:5">
      <c r="A58" t="str">
        <f>"（2019）吉0105司鉴57号"</f>
        <v>（2019）吉0105司鉴57号</v>
      </c>
      <c r="B58" t="str">
        <f>"宋健"</f>
        <v>宋健</v>
      </c>
      <c r="C58" t="s">
        <v>5</v>
      </c>
      <c r="D58" t="s">
        <v>6</v>
      </c>
      <c r="E58" t="s">
        <v>7</v>
      </c>
    </row>
    <row r="59" spans="1:5">
      <c r="A59" t="str">
        <f>"（2019）吉0105司鉴58号"</f>
        <v>（2019）吉0105司鉴58号</v>
      </c>
      <c r="B59" t="str">
        <f>"吉林四海建筑有限公司"</f>
        <v>吉林四海建筑有限公司</v>
      </c>
      <c r="C59" t="s">
        <v>5</v>
      </c>
      <c r="D59" t="s">
        <v>6</v>
      </c>
      <c r="E59" t="s">
        <v>7</v>
      </c>
    </row>
    <row r="60" spans="1:5">
      <c r="A60" t="str">
        <f>"（2019）吉0105司鉴59号"</f>
        <v>（2019）吉0105司鉴59号</v>
      </c>
      <c r="B60" t="str">
        <f>"徐索源"</f>
        <v>徐索源</v>
      </c>
      <c r="C60" t="s">
        <v>5</v>
      </c>
      <c r="D60" t="s">
        <v>6</v>
      </c>
      <c r="E60" t="s">
        <v>7</v>
      </c>
    </row>
    <row r="61" spans="1:5">
      <c r="A61" t="str">
        <f>"（2019）吉0105司鉴60号"</f>
        <v>（2019）吉0105司鉴60号</v>
      </c>
      <c r="B61" t="str">
        <f>"东立春"</f>
        <v>东立春</v>
      </c>
      <c r="C61" t="s">
        <v>5</v>
      </c>
      <c r="D61" t="s">
        <v>6</v>
      </c>
      <c r="E61" t="s">
        <v>7</v>
      </c>
    </row>
    <row r="62" spans="1:5">
      <c r="A62" t="str">
        <f>"（2019）吉0105司鉴61号"</f>
        <v>（2019）吉0105司鉴61号</v>
      </c>
      <c r="B62" t="str">
        <f>"张成民"</f>
        <v>张成民</v>
      </c>
      <c r="C62" t="s">
        <v>5</v>
      </c>
      <c r="D62" t="s">
        <v>6</v>
      </c>
      <c r="E62" t="s">
        <v>7</v>
      </c>
    </row>
    <row r="63" spans="1:5">
      <c r="A63" t="str">
        <f>"（2019）吉0105司鉴62号"</f>
        <v>（2019）吉0105司鉴62号</v>
      </c>
      <c r="B63" t="str">
        <f>"中国平安财产保险股份有限公司吉林分公司"</f>
        <v>中国平安财产保险股份有限公司吉林分公司</v>
      </c>
      <c r="C63" t="s">
        <v>5</v>
      </c>
      <c r="D63" t="s">
        <v>6</v>
      </c>
      <c r="E63" t="s">
        <v>7</v>
      </c>
    </row>
    <row r="64" spans="1:5">
      <c r="A64" t="str">
        <f>"（2019）吉0105司鉴63号"</f>
        <v>（2019）吉0105司鉴63号</v>
      </c>
      <c r="B64" t="str">
        <f>"赵恩彬"</f>
        <v>赵恩彬</v>
      </c>
      <c r="C64" t="s">
        <v>5</v>
      </c>
      <c r="D64" t="s">
        <v>6</v>
      </c>
      <c r="E64" t="s">
        <v>7</v>
      </c>
    </row>
    <row r="65" spans="1:5">
      <c r="A65" t="str">
        <f>"（2019）吉0105司鉴64号"</f>
        <v>（2019）吉0105司鉴64号</v>
      </c>
      <c r="B65" t="str">
        <f>"中国平安财产保险股份有限公司吉林分公司"</f>
        <v>中国平安财产保险股份有限公司吉林分公司</v>
      </c>
      <c r="C65" t="s">
        <v>5</v>
      </c>
      <c r="D65" t="s">
        <v>6</v>
      </c>
      <c r="E65" t="s">
        <v>7</v>
      </c>
    </row>
    <row r="66" spans="1:5">
      <c r="A66" t="str">
        <f>"（2019）吉0105司鉴65号"</f>
        <v>（2019）吉0105司鉴65号</v>
      </c>
      <c r="B66" t="str">
        <f>"李金喜"</f>
        <v>李金喜</v>
      </c>
      <c r="C66" t="s">
        <v>5</v>
      </c>
      <c r="D66" t="s">
        <v>6</v>
      </c>
      <c r="E66" t="s">
        <v>7</v>
      </c>
    </row>
    <row r="67" spans="1:5">
      <c r="A67" t="str">
        <f>"（2019）吉0105司鉴66号"</f>
        <v>（2019）吉0105司鉴66号</v>
      </c>
      <c r="B67" t="str">
        <f>"中国平安财产保险股份有限公司吉林分公司"</f>
        <v>中国平安财产保险股份有限公司吉林分公司</v>
      </c>
      <c r="C67" t="s">
        <v>5</v>
      </c>
      <c r="D67" t="s">
        <v>6</v>
      </c>
      <c r="E67" t="s">
        <v>7</v>
      </c>
    </row>
    <row r="68" spans="1:5">
      <c r="A68" t="str">
        <f>"（2019）吉0105司鉴67号"</f>
        <v>（2019）吉0105司鉴67号</v>
      </c>
      <c r="B68" t="str">
        <f>"马永光"</f>
        <v>马永光</v>
      </c>
      <c r="C68" t="s">
        <v>5</v>
      </c>
      <c r="D68" t="s">
        <v>6</v>
      </c>
      <c r="E68" t="s">
        <v>7</v>
      </c>
    </row>
    <row r="69" spans="1:5">
      <c r="A69" t="str">
        <f>"（2019）吉0105司鉴68号"</f>
        <v>（2019）吉0105司鉴68号</v>
      </c>
      <c r="B69" t="str">
        <f>"长春市优家家居有限公司"</f>
        <v>长春市优家家居有限公司</v>
      </c>
      <c r="C69" t="s">
        <v>5</v>
      </c>
      <c r="D69" t="s">
        <v>6</v>
      </c>
      <c r="E69" t="s">
        <v>7</v>
      </c>
    </row>
    <row r="70" spans="1:5">
      <c r="A70" t="str">
        <f>"（2019）吉0105司鉴69号"</f>
        <v>（2019）吉0105司鉴69号</v>
      </c>
      <c r="B70" t="str">
        <f>"长春市二道区英俊镇西刘村民小组"</f>
        <v>长春市二道区英俊镇西刘村民小组</v>
      </c>
      <c r="C70" t="s">
        <v>5</v>
      </c>
      <c r="D70" t="s">
        <v>6</v>
      </c>
      <c r="E70" t="s">
        <v>7</v>
      </c>
    </row>
    <row r="71" spans="1:5">
      <c r="A71" t="str">
        <f>"（2019）吉0105司鉴70号"</f>
        <v>（2019）吉0105司鉴70号</v>
      </c>
      <c r="B71" t="str">
        <f>"朱新华"</f>
        <v>朱新华</v>
      </c>
      <c r="C71" t="s">
        <v>5</v>
      </c>
      <c r="D71" t="s">
        <v>6</v>
      </c>
      <c r="E71" t="s">
        <v>7</v>
      </c>
    </row>
    <row r="72" spans="1:5">
      <c r="A72" t="str">
        <f>"（2019）吉0105司鉴71号"</f>
        <v>（2019）吉0105司鉴71号</v>
      </c>
      <c r="B72" t="str">
        <f>"王平"</f>
        <v>王平</v>
      </c>
      <c r="C72" t="s">
        <v>5</v>
      </c>
      <c r="D72" t="s">
        <v>6</v>
      </c>
      <c r="E72" t="s">
        <v>7</v>
      </c>
    </row>
    <row r="73" spans="1:5">
      <c r="A73" t="str">
        <f>"（2019）吉0105司鉴72号"</f>
        <v>（2019）吉0105司鉴72号</v>
      </c>
      <c r="B73" t="str">
        <f>"于志林"</f>
        <v>于志林</v>
      </c>
      <c r="C73" t="s">
        <v>5</v>
      </c>
      <c r="D73" t="s">
        <v>6</v>
      </c>
      <c r="E73" t="s">
        <v>7</v>
      </c>
    </row>
    <row r="74" spans="1:5">
      <c r="A74" t="str">
        <f>"（2019）吉0105司鉴73号"</f>
        <v>（2019）吉0105司鉴73号</v>
      </c>
      <c r="B74" t="str">
        <f>"张树玲"</f>
        <v>张树玲</v>
      </c>
      <c r="C74" t="s">
        <v>5</v>
      </c>
      <c r="D74" t="s">
        <v>6</v>
      </c>
      <c r="E74" t="s">
        <v>7</v>
      </c>
    </row>
    <row r="75" spans="1:5">
      <c r="A75" t="str">
        <f>"（2019）吉0105司鉴74号"</f>
        <v>（2019）吉0105司鉴74号</v>
      </c>
      <c r="B75" t="str">
        <f>"韩立龙"</f>
        <v>韩立龙</v>
      </c>
      <c r="C75" t="s">
        <v>5</v>
      </c>
      <c r="D75" t="s">
        <v>6</v>
      </c>
      <c r="E75" t="s">
        <v>7</v>
      </c>
    </row>
    <row r="76" spans="1:5">
      <c r="A76" t="str">
        <f>"（2019）吉0105司鉴75号"</f>
        <v>（2019）吉0105司鉴75号</v>
      </c>
      <c r="B76" t="str">
        <f>"计丽伟;王瑞田"</f>
        <v>计丽伟;王瑞田</v>
      </c>
      <c r="C76" t="s">
        <v>5</v>
      </c>
      <c r="D76" t="s">
        <v>6</v>
      </c>
      <c r="E76" t="s">
        <v>8</v>
      </c>
    </row>
    <row r="77" spans="1:5">
      <c r="A77" t="str">
        <f>"（2019）吉0105司鉴76号"</f>
        <v>（2019）吉0105司鉴76号</v>
      </c>
      <c r="B77" t="str">
        <f>"孙秀洁"</f>
        <v>孙秀洁</v>
      </c>
      <c r="C77" t="s">
        <v>5</v>
      </c>
      <c r="D77" t="s">
        <v>6</v>
      </c>
      <c r="E77" t="s">
        <v>7</v>
      </c>
    </row>
    <row r="78" spans="1:5">
      <c r="A78" t="str">
        <f>"（2019）吉0105司鉴77号"</f>
        <v>（2019）吉0105司鉴77号</v>
      </c>
      <c r="B78" t="str">
        <f>"长春市二道区人民法院刑事审判庭"</f>
        <v>长春市二道区人民法院刑事审判庭</v>
      </c>
      <c r="C78" t="s">
        <v>11</v>
      </c>
      <c r="D78" t="s">
        <v>6</v>
      </c>
      <c r="E78" t="s">
        <v>8</v>
      </c>
    </row>
    <row r="79" spans="1:5">
      <c r="A79" t="str">
        <f>"（2019）吉0105司鉴78号"</f>
        <v>（2019）吉0105司鉴78号</v>
      </c>
      <c r="B79" t="str">
        <f>"中国平安保险财产股份有限公司吉林分公司"</f>
        <v>中国平安保险财产股份有限公司吉林分公司</v>
      </c>
      <c r="C79" t="s">
        <v>5</v>
      </c>
      <c r="D79" t="s">
        <v>6</v>
      </c>
      <c r="E79" t="s">
        <v>7</v>
      </c>
    </row>
    <row r="80" spans="1:5">
      <c r="A80" t="str">
        <f>"（2019）吉0105司鉴79号"</f>
        <v>（2019）吉0105司鉴79号</v>
      </c>
      <c r="B80" t="str">
        <f>"吉林广烨建设工程有限公司"</f>
        <v>吉林广烨建设工程有限公司</v>
      </c>
      <c r="C80" t="s">
        <v>11</v>
      </c>
      <c r="D80" t="s">
        <v>6</v>
      </c>
      <c r="E80" t="s">
        <v>8</v>
      </c>
    </row>
    <row r="81" spans="1:5">
      <c r="A81" t="str">
        <f>"（2019）吉0105司鉴80号"</f>
        <v>（2019）吉0105司鉴80号</v>
      </c>
      <c r="B81" t="str">
        <f>"于桂兰"</f>
        <v>于桂兰</v>
      </c>
      <c r="C81" t="s">
        <v>11</v>
      </c>
      <c r="D81" t="s">
        <v>6</v>
      </c>
      <c r="E81" t="s">
        <v>8</v>
      </c>
    </row>
    <row r="82" spans="1:5">
      <c r="A82" t="str">
        <f>"（2019）吉0105司鉴81号"</f>
        <v>（2019）吉0105司鉴81号</v>
      </c>
      <c r="B82" t="str">
        <f>"王涛"</f>
        <v>王涛</v>
      </c>
      <c r="C82" t="s">
        <v>11</v>
      </c>
      <c r="D82" t="s">
        <v>6</v>
      </c>
      <c r="E82" t="s">
        <v>8</v>
      </c>
    </row>
    <row r="83" spans="1:5">
      <c r="A83" t="str">
        <f>"（2019）吉0105司鉴82号"</f>
        <v>（2019）吉0105司鉴82号</v>
      </c>
      <c r="B83" t="str">
        <f>"王浩"</f>
        <v>王浩</v>
      </c>
      <c r="C83" t="s">
        <v>5</v>
      </c>
      <c r="D83" t="s">
        <v>6</v>
      </c>
      <c r="E83" t="s">
        <v>7</v>
      </c>
    </row>
    <row r="84" spans="1:5">
      <c r="A84" t="str">
        <f>"（2019）吉0105司鉴83号"</f>
        <v>（2019）吉0105司鉴83号</v>
      </c>
      <c r="B84" t="str">
        <f>"中国人民财产保险股份有限公司长春市分公司"</f>
        <v>中国人民财产保险股份有限公司长春市分公司</v>
      </c>
      <c r="C84" t="s">
        <v>5</v>
      </c>
      <c r="D84" t="s">
        <v>6</v>
      </c>
      <c r="E84" t="s">
        <v>7</v>
      </c>
    </row>
    <row r="85" spans="1:5">
      <c r="A85" t="str">
        <f>"（2019）吉0105司鉴84号"</f>
        <v>（2019）吉0105司鉴84号</v>
      </c>
      <c r="B85" t="str">
        <f>"于婷"</f>
        <v>于婷</v>
      </c>
      <c r="C85" t="s">
        <v>5</v>
      </c>
      <c r="D85" t="s">
        <v>6</v>
      </c>
    </row>
    <row r="86" spans="1:5">
      <c r="A86" t="str">
        <f>"（2019）吉0105司鉴85号"</f>
        <v>（2019）吉0105司鉴85号</v>
      </c>
      <c r="B86" t="str">
        <f>"阳光财产保险股份有限公司长春中心支公司"</f>
        <v>阳光财产保险股份有限公司长春中心支公司</v>
      </c>
      <c r="C86" t="s">
        <v>5</v>
      </c>
      <c r="D86" t="s">
        <v>6</v>
      </c>
      <c r="E86" t="s">
        <v>7</v>
      </c>
    </row>
    <row r="87" spans="1:5">
      <c r="A87" t="str">
        <f>"（2019）吉0105司鉴86号"</f>
        <v>（2019）吉0105司鉴86号</v>
      </c>
      <c r="B87" t="str">
        <f>"中国平安财产保险股份有限公司吉林分公司"</f>
        <v>中国平安财产保险股份有限公司吉林分公司</v>
      </c>
      <c r="C87" t="s">
        <v>5</v>
      </c>
      <c r="D87" t="s">
        <v>6</v>
      </c>
    </row>
    <row r="88" spans="1:5">
      <c r="A88" t="str">
        <f>"（2019）吉0105司鉴87号"</f>
        <v>（2019）吉0105司鉴87号</v>
      </c>
      <c r="B88" t="str">
        <f>"吉林省拓达环保设备工程有限公司"</f>
        <v>吉林省拓达环保设备工程有限公司</v>
      </c>
      <c r="C88" t="s">
        <v>5</v>
      </c>
      <c r="D88" t="s">
        <v>6</v>
      </c>
    </row>
    <row r="89" spans="1:5">
      <c r="A89" t="str">
        <f>"（2019）吉0105司鉴88号"</f>
        <v>（2019）吉0105司鉴88号</v>
      </c>
      <c r="B89" t="str">
        <f>"周洋"</f>
        <v>周洋</v>
      </c>
      <c r="C89" t="s">
        <v>5</v>
      </c>
      <c r="D89" t="s">
        <v>6</v>
      </c>
    </row>
    <row r="90" spans="1:5">
      <c r="A90" t="str">
        <f>"（2019）吉0105司鉴89号"</f>
        <v>（2019）吉0105司鉴89号</v>
      </c>
      <c r="B90" t="str">
        <f>"阚贵福"</f>
        <v>阚贵福</v>
      </c>
      <c r="C90" t="s">
        <v>5</v>
      </c>
      <c r="D90" t="s">
        <v>6</v>
      </c>
    </row>
    <row r="91" spans="1:5">
      <c r="A91" t="str">
        <f>"（2019）吉0105司鉴90号"</f>
        <v>（2019）吉0105司鉴90号</v>
      </c>
      <c r="B91" t="str">
        <f>"中国平安财产保险股份有限公司吉林分公司"</f>
        <v>中国平安财产保险股份有限公司吉林分公司</v>
      </c>
      <c r="C91" t="s">
        <v>5</v>
      </c>
      <c r="D91" t="s">
        <v>6</v>
      </c>
      <c r="E91" t="s">
        <v>7</v>
      </c>
    </row>
    <row r="92" spans="1:5">
      <c r="A92" t="str">
        <f>"（2019）吉0105司鉴91号"</f>
        <v>（2019）吉0105司鉴91号</v>
      </c>
      <c r="B92" t="str">
        <f>"国泰财产保险有限责任公司"</f>
        <v>国泰财产保险有限责任公司</v>
      </c>
      <c r="C92" t="s">
        <v>5</v>
      </c>
      <c r="D92" t="s">
        <v>6</v>
      </c>
      <c r="E92" t="s">
        <v>7</v>
      </c>
    </row>
    <row r="93" spans="1:5">
      <c r="A93" t="str">
        <f>"（2019）吉0105司鉴92号"</f>
        <v>（2019）吉0105司鉴92号</v>
      </c>
      <c r="B93" t="str">
        <f>"阳光财产保险股份有限公司长春中心支公司"</f>
        <v>阳光财产保险股份有限公司长春中心支公司</v>
      </c>
      <c r="C93" t="s">
        <v>5</v>
      </c>
      <c r="D93" t="s">
        <v>6</v>
      </c>
      <c r="E93" t="s">
        <v>7</v>
      </c>
    </row>
    <row r="94" spans="1:5">
      <c r="A94" t="str">
        <f>"（2019）吉0105司鉴93号"</f>
        <v>（2019）吉0105司鉴93号</v>
      </c>
      <c r="B94" t="str">
        <f>"王宝春;中国平安财产保险股份有限公司吉林分公司"</f>
        <v>王宝春;中国平安财产保险股份有限公司吉林分公司</v>
      </c>
      <c r="C94" t="s">
        <v>5</v>
      </c>
      <c r="D94" t="s">
        <v>6</v>
      </c>
    </row>
    <row r="95" spans="1:5">
      <c r="A95" t="str">
        <f>"（2019）吉0105司鉴94号"</f>
        <v>（2019）吉0105司鉴94号</v>
      </c>
      <c r="B95" t="str">
        <f>"中国人民财产保险股份有限公司长春市分公司"</f>
        <v>中国人民财产保险股份有限公司长春市分公司</v>
      </c>
      <c r="C95" t="s">
        <v>5</v>
      </c>
      <c r="D95" t="s">
        <v>6</v>
      </c>
      <c r="E95" t="s">
        <v>7</v>
      </c>
    </row>
    <row r="96" spans="1:5">
      <c r="A96" t="str">
        <f>"（2019）吉0105司鉴95号"</f>
        <v>（2019）吉0105司鉴95号</v>
      </c>
      <c r="B96" t="str">
        <f>"长春孝修计量科技有限公司"</f>
        <v>长春孝修计量科技有限公司</v>
      </c>
      <c r="C96" t="s">
        <v>5</v>
      </c>
      <c r="D96" t="s">
        <v>6</v>
      </c>
    </row>
    <row r="97" spans="1:4">
      <c r="A97" t="str">
        <f>"（2019）吉0105司鉴96号"</f>
        <v>（2019）吉0105司鉴96号</v>
      </c>
      <c r="B97" t="str">
        <f>"中国太平洋财产保险股份有限公司长春中心支公司"</f>
        <v>中国太平洋财产保险股份有限公司长春中心支公司</v>
      </c>
      <c r="C97" t="s">
        <v>5</v>
      </c>
      <c r="D97" t="s">
        <v>6</v>
      </c>
    </row>
    <row r="98" spans="1:4">
      <c r="A98" t="str">
        <f>"（2019）吉0105司鉴97号"</f>
        <v>（2019）吉0105司鉴97号</v>
      </c>
      <c r="B98" t="str">
        <f>"孙艳丽"</f>
        <v>孙艳丽</v>
      </c>
      <c r="C98" t="s">
        <v>5</v>
      </c>
      <c r="D98" t="s">
        <v>6</v>
      </c>
    </row>
    <row r="99" spans="1:4">
      <c r="A99" t="str">
        <f>"（2019）吉0105司鉴98号"</f>
        <v>（2019）吉0105司鉴98号</v>
      </c>
      <c r="B99" t="str">
        <f>"长春市康庄药业有限公司"</f>
        <v>长春市康庄药业有限公司</v>
      </c>
      <c r="C99" t="s">
        <v>5</v>
      </c>
      <c r="D99" t="s">
        <v>6</v>
      </c>
    </row>
    <row r="100" spans="1:4">
      <c r="A100" t="str">
        <f>"（2019）吉0105司鉴99号"</f>
        <v>（2019）吉0105司鉴99号</v>
      </c>
      <c r="B100" t="str">
        <f>"李树武"</f>
        <v>李树武</v>
      </c>
      <c r="C100" t="s">
        <v>5</v>
      </c>
      <c r="D100" t="s">
        <v>6</v>
      </c>
    </row>
    <row r="101" spans="1:4">
      <c r="A101" t="str">
        <f>"（2019）吉0105司鉴100号"</f>
        <v>（2019）吉0105司鉴100号</v>
      </c>
      <c r="B101" t="str">
        <f>"张树玲"</f>
        <v>张树玲</v>
      </c>
      <c r="C101" t="s">
        <v>5</v>
      </c>
      <c r="D101" t="s">
        <v>6</v>
      </c>
    </row>
    <row r="102" spans="1:4">
      <c r="A102" t="str">
        <f>"（2019）吉0105司鉴101号"</f>
        <v>（2019）吉0105司鉴101号</v>
      </c>
      <c r="B102" t="str">
        <f>"中国平安保险股份有限公司长岭支公司"</f>
        <v>中国平安保险股份有限公司长岭支公司</v>
      </c>
      <c r="C102" t="s">
        <v>5</v>
      </c>
      <c r="D102" t="s">
        <v>6</v>
      </c>
    </row>
    <row r="103" spans="1:4">
      <c r="A103" t="str">
        <f>"（2019）吉0105司鉴102号"</f>
        <v>（2019）吉0105司鉴102号</v>
      </c>
      <c r="B103" t="str">
        <f>"陈月华"</f>
        <v>陈月华</v>
      </c>
      <c r="C103" t="s">
        <v>5</v>
      </c>
      <c r="D103" t="s">
        <v>6</v>
      </c>
    </row>
    <row r="104" spans="1:4">
      <c r="A104" t="str">
        <f>"（2019）吉0105司鉴103号"</f>
        <v>（2019）吉0105司鉴103号</v>
      </c>
      <c r="B104" t="str">
        <f>"吉林省天汇房地产有限责任公司"</f>
        <v>吉林省天汇房地产有限责任公司</v>
      </c>
      <c r="C104" t="s">
        <v>5</v>
      </c>
      <c r="D104" t="s">
        <v>6</v>
      </c>
    </row>
    <row r="105" spans="1:4">
      <c r="A105" t="str">
        <f>"（2019）吉0105司鉴104号"</f>
        <v>（2019）吉0105司鉴104号</v>
      </c>
      <c r="B105" t="str">
        <f>"孙淑芳"</f>
        <v>孙淑芳</v>
      </c>
      <c r="C105" t="s">
        <v>5</v>
      </c>
      <c r="D105" t="s">
        <v>6</v>
      </c>
    </row>
    <row r="106" spans="1:4">
      <c r="A106" t="str">
        <f>"（2019）吉0105司鉴105号"</f>
        <v>（2019）吉0105司鉴105号</v>
      </c>
      <c r="B106" t="str">
        <f>"长春中东天宝有限公司中东瑞家家居广场"</f>
        <v>长春中东天宝有限公司中东瑞家家居广场</v>
      </c>
      <c r="C106" t="s">
        <v>5</v>
      </c>
      <c r="D106" t="s">
        <v>6</v>
      </c>
    </row>
    <row r="107" spans="1:4">
      <c r="A107" t="str">
        <f>"（2019）吉0105司鉴106号"</f>
        <v>（2019）吉0105司鉴106号</v>
      </c>
      <c r="B107" t="str">
        <f>"开原世维丰满工程有限公司"</f>
        <v>开原世维丰满工程有限公司</v>
      </c>
      <c r="C107" t="s">
        <v>5</v>
      </c>
      <c r="D107" t="s">
        <v>6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司法辅助案件查询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2019-11-04T03:27:39Z</dcterms:created>
  <dcterms:modified xsi:type="dcterms:W3CDTF">2019-11-04T04:58:37Z</dcterms:modified>
</cp:coreProperties>
</file>